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<sst xmlns="http://schemas.openxmlformats.org/spreadsheetml/2006/main" count="25" uniqueCount="25">
  <si>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r>
      <rPr>
        <sz val="18"/>
        <color theme="1"/>
        <rFont val="宋体"/>
        <charset val="134"/>
      </rPr>
      <t>云南工商学院</t>
    </r>
    <r>
      <rPr>
        <sz val="18"/>
        <color theme="1"/>
        <rFont val="Times New Roman"/>
        <charset val="134"/>
      </rPr>
      <t>2023-2024</t>
    </r>
    <r>
      <rPr>
        <sz val="18"/>
        <color theme="1"/>
        <rFont val="宋体"/>
        <charset val="134"/>
      </rPr>
      <t>学年省级校级三好学生、优秀学生干部、先进班集体及优秀毕业生名额分配表</t>
    </r>
  </si>
  <si>
    <t>序号</t>
  </si>
  <si>
    <t>学院</t>
  </si>
  <si>
    <t>学院人数</t>
  </si>
  <si>
    <r>
      <rPr>
        <b/>
        <sz val="12"/>
        <color theme="1"/>
        <rFont val="宋体"/>
        <charset val="134"/>
      </rPr>
      <t>班级数（按照</t>
    </r>
    <r>
      <rPr>
        <b/>
        <sz val="12"/>
        <color theme="1"/>
        <rFont val="Times New Roman"/>
        <charset val="134"/>
      </rPr>
      <t>50</t>
    </r>
    <r>
      <rPr>
        <b/>
        <sz val="12"/>
        <color theme="1"/>
        <rFont val="宋体"/>
        <charset val="134"/>
      </rPr>
      <t>人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班级计算）</t>
    </r>
  </si>
  <si>
    <r>
      <rPr>
        <b/>
        <sz val="12"/>
        <color theme="1"/>
        <rFont val="Times New Roman"/>
        <charset val="134"/>
      </rPr>
      <t>2024</t>
    </r>
    <r>
      <rPr>
        <b/>
        <sz val="12"/>
        <color theme="1"/>
        <rFont val="宋体"/>
        <charset val="134"/>
      </rPr>
      <t>届毕业班人数</t>
    </r>
  </si>
  <si>
    <t>省级三好学生（0.48%)</t>
  </si>
  <si>
    <r>
      <rPr>
        <b/>
        <sz val="12"/>
        <color theme="1"/>
        <rFont val="宋体"/>
        <charset val="134"/>
      </rPr>
      <t>校级三好学生（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宋体"/>
        <charset val="134"/>
      </rPr>
      <t>倍）</t>
    </r>
  </si>
  <si>
    <r>
      <rPr>
        <b/>
        <sz val="12"/>
        <color theme="1"/>
        <rFont val="宋体"/>
        <charset val="134"/>
      </rPr>
      <t>省级优秀学生干部</t>
    </r>
    <r>
      <rPr>
        <b/>
        <sz val="12"/>
        <color theme="1"/>
        <rFont val="Times New Roman"/>
        <charset val="134"/>
      </rPr>
      <t>(0.11%)</t>
    </r>
  </si>
  <si>
    <r>
      <rPr>
        <b/>
        <sz val="12"/>
        <color theme="1"/>
        <rFont val="宋体"/>
        <charset val="134"/>
      </rPr>
      <t>校级优秀学生干部（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宋体"/>
        <charset val="134"/>
      </rPr>
      <t>倍）</t>
    </r>
  </si>
  <si>
    <r>
      <rPr>
        <b/>
        <sz val="12"/>
        <color theme="1"/>
        <rFont val="宋体"/>
        <charset val="134"/>
      </rPr>
      <t>省级先进班集体</t>
    </r>
    <r>
      <rPr>
        <b/>
        <sz val="12"/>
        <color theme="1"/>
        <rFont val="Times New Roman"/>
        <charset val="134"/>
      </rPr>
      <t>(10%)</t>
    </r>
  </si>
  <si>
    <r>
      <rPr>
        <b/>
        <sz val="12"/>
        <color theme="1"/>
        <rFont val="宋体"/>
        <charset val="134"/>
      </rPr>
      <t>校级先进班集体</t>
    </r>
    <r>
      <rPr>
        <b/>
        <sz val="12"/>
        <color theme="1"/>
        <rFont val="Times New Roman"/>
        <charset val="134"/>
      </rPr>
      <t>(12%)</t>
    </r>
  </si>
  <si>
    <r>
      <rPr>
        <b/>
        <sz val="12"/>
        <color theme="1"/>
        <rFont val="宋体"/>
        <charset val="134"/>
      </rPr>
      <t>省级优秀毕业生</t>
    </r>
    <r>
      <rPr>
        <b/>
        <sz val="12"/>
        <color theme="1"/>
        <rFont val="Times New Roman"/>
        <charset val="134"/>
      </rPr>
      <t>(4.8%)</t>
    </r>
  </si>
  <si>
    <r>
      <rPr>
        <b/>
        <sz val="12"/>
        <color theme="1"/>
        <rFont val="宋体"/>
        <charset val="134"/>
      </rPr>
      <t>校级优秀毕业生</t>
    </r>
    <r>
      <rPr>
        <b/>
        <sz val="12"/>
        <color theme="1"/>
        <rFont val="Times New Roman"/>
        <charset val="134"/>
      </rPr>
      <t>(2.5</t>
    </r>
    <r>
      <rPr>
        <b/>
        <sz val="12"/>
        <color theme="1"/>
        <rFont val="宋体"/>
        <charset val="134"/>
      </rPr>
      <t>倍）</t>
    </r>
  </si>
  <si>
    <t>备注</t>
  </si>
  <si>
    <t>大健康学院</t>
  </si>
  <si>
    <t>建筑与设计学院</t>
  </si>
  <si>
    <t>教育学院</t>
  </si>
  <si>
    <t>经济与管理学院</t>
  </si>
  <si>
    <t>文法学院</t>
  </si>
  <si>
    <t>智能科学与工程学院</t>
  </si>
  <si>
    <t>校团委</t>
  </si>
  <si>
    <t>退役军人/国防后备营</t>
  </si>
  <si>
    <r>
      <rPr>
        <sz val="12"/>
        <color theme="1"/>
        <rFont val="宋体"/>
        <charset val="134"/>
      </rPr>
      <t>合计</t>
    </r>
  </si>
  <si>
    <r>
      <rPr>
        <sz val="14"/>
        <color theme="1"/>
        <rFont val="仿宋"/>
        <charset val="134"/>
      </rPr>
      <t>注：教育工委分配名额
省级三好学生：124人
优秀学生干部：31人
省级优秀毕业生：434人</t>
    </r>
    <r>
      <rPr>
        <sz val="14"/>
        <color theme="1"/>
        <rFont val="方正仿宋_GB2312"/>
        <charset val="134"/>
      </rPr>
      <t xml:space="preserve">
省级先进班集体：</t>
    </r>
    <r>
      <rPr>
        <sz val="14"/>
        <color theme="1"/>
        <rFont val="仿宋"/>
        <charset val="134"/>
      </rPr>
      <t>52个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</si>
</sst>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sz val="18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方正仿宋_GB2312"/>
      <charset val="134"/>
    </font>
    <font>
      <sz val="12"/>
      <name val="Times New Roman"/>
      <charset val="134"/>
    </font>
    <font>
      <sz val="14"/>
      <color theme="1"/>
      <name val="仿宋"/>
      <charset val="134"/>
    </font>
    <font>
      <sz val="11"/>
      <color theme="1"/>
      <name val="Times New Roman"/>
      <charset val="134"/>
    </font>
    <font>
      <sz val="14"/>
      <color theme="1"/>
      <name val="方正仿宋_GB2312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E4C0C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EFFB8F"/>
        <bgColor indexed="64"/>
      </patternFill>
    </fill>
    <fill>
      <patternFill patternType="solid">
        <fgColor rgb="FFC4C3D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9" applyNumberFormat="0" applyAlignment="0" applyProtection="0">
      <alignment vertical="center"/>
    </xf>
    <xf numFmtId="0" fontId="21" fillId="10" borderId="10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176" fontId="5" fillId="4" borderId="1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176" fontId="5" fillId="7" borderId="1" xfId="0" applyNumberFormat="1" applyFont="1" applyFill="1" applyBorder="1" applyAlignment="1">
      <alignment horizontal="center" vertical="center" wrapText="1"/>
    </xf>
    <xf numFmtId="176" fontId="7" fillId="6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left" vertical="center"/>
    </xf>
    <xf numFmtId="176" fontId="11" fillId="4" borderId="1" xfId="0" applyNumberFormat="1" applyFont="1" applyFill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7E719F"/>
      <color rgb="00E4C0C8"/>
      <color rgb="00EFFB8F"/>
      <color rgb="00C4C3D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"/>
  <sheetViews>
    <sheetView tabSelected="1" workbookViewId="0">
      <selection activeCell="J19" sqref="J19"/>
    </sheetView>
  </sheetViews>
  <sheetFormatPr defaultColWidth="9" defaultRowHeight="13.5"/>
  <cols>
    <col min="2" max="2" width="19.25" customWidth="1"/>
    <col min="5" max="5" width="8.25" customWidth="1"/>
    <col min="6" max="6" width="9.625" customWidth="1"/>
  </cols>
  <sheetData>
    <row r="1" ht="33" customHeight="1" spans="1:14">
      <c r="A1" s="1" t="s">
        <v>0</v>
      </c>
      <c r="B1" s="2"/>
      <c r="C1" s="2"/>
      <c r="D1" s="2"/>
      <c r="E1" s="2"/>
      <c r="F1" s="2"/>
      <c r="G1" s="2"/>
      <c r="H1" s="2"/>
      <c r="I1" s="27"/>
      <c r="J1" s="2"/>
      <c r="K1" s="2"/>
      <c r="L1" s="2"/>
      <c r="M1" s="2"/>
      <c r="N1" s="2"/>
    </row>
    <row r="2" ht="60" spans="1:14">
      <c r="A2" s="3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7" t="s">
        <v>7</v>
      </c>
      <c r="H2" s="8" t="s">
        <v>8</v>
      </c>
      <c r="I2" s="28" t="s">
        <v>9</v>
      </c>
      <c r="J2" s="29" t="s">
        <v>10</v>
      </c>
      <c r="K2" s="4" t="s">
        <v>11</v>
      </c>
      <c r="L2" s="30" t="s">
        <v>12</v>
      </c>
      <c r="M2" s="4" t="s">
        <v>13</v>
      </c>
      <c r="N2" s="3" t="s">
        <v>14</v>
      </c>
    </row>
    <row r="3" ht="26" customHeight="1" spans="1:14">
      <c r="A3" s="9">
        <v>2</v>
      </c>
      <c r="B3" s="10" t="s">
        <v>15</v>
      </c>
      <c r="C3" s="11">
        <v>4265</v>
      </c>
      <c r="D3" s="12">
        <f t="shared" ref="D3:D8" si="0">C3/50</f>
        <v>85.3</v>
      </c>
      <c r="E3" s="13">
        <v>1389</v>
      </c>
      <c r="F3" s="14">
        <v>21</v>
      </c>
      <c r="G3" s="11">
        <f t="shared" ref="G3:G8" si="1">F3*2</f>
        <v>42</v>
      </c>
      <c r="H3" s="15">
        <v>5</v>
      </c>
      <c r="I3" s="12">
        <f t="shared" ref="I3:I8" si="2">H3*2</f>
        <v>10</v>
      </c>
      <c r="J3" s="31">
        <v>8</v>
      </c>
      <c r="K3" s="12">
        <f>D3*0.12</f>
        <v>10.236</v>
      </c>
      <c r="L3" s="32">
        <v>67</v>
      </c>
      <c r="M3" s="33">
        <f>L3*2.5</f>
        <v>167.5</v>
      </c>
      <c r="N3" s="34"/>
    </row>
    <row r="4" ht="26" customHeight="1" spans="1:14">
      <c r="A4" s="9">
        <v>3</v>
      </c>
      <c r="B4" s="10" t="s">
        <v>16</v>
      </c>
      <c r="C4" s="11">
        <v>3956</v>
      </c>
      <c r="D4" s="12">
        <f t="shared" si="0"/>
        <v>79.12</v>
      </c>
      <c r="E4" s="13">
        <v>1459</v>
      </c>
      <c r="F4" s="14">
        <v>19</v>
      </c>
      <c r="G4" s="11">
        <f t="shared" si="1"/>
        <v>38</v>
      </c>
      <c r="H4" s="15">
        <v>4</v>
      </c>
      <c r="I4" s="12">
        <f t="shared" si="2"/>
        <v>8</v>
      </c>
      <c r="J4" s="31">
        <f t="shared" ref="J4:J10" si="3">D4*0.1</f>
        <v>7.912</v>
      </c>
      <c r="K4" s="12">
        <v>10</v>
      </c>
      <c r="L4" s="32">
        <v>70</v>
      </c>
      <c r="M4" s="33">
        <f t="shared" ref="M4:M10" si="4">L4*2.5</f>
        <v>175</v>
      </c>
      <c r="N4" s="34"/>
    </row>
    <row r="5" ht="26" customHeight="1" spans="1:14">
      <c r="A5" s="9">
        <v>4</v>
      </c>
      <c r="B5" s="10" t="s">
        <v>17</v>
      </c>
      <c r="C5" s="11">
        <v>6798</v>
      </c>
      <c r="D5" s="12">
        <f t="shared" si="0"/>
        <v>135.96</v>
      </c>
      <c r="E5" s="13">
        <v>2205</v>
      </c>
      <c r="F5" s="14">
        <v>33</v>
      </c>
      <c r="G5" s="11">
        <f t="shared" si="1"/>
        <v>66</v>
      </c>
      <c r="H5" s="15">
        <v>8</v>
      </c>
      <c r="I5" s="12">
        <f t="shared" si="2"/>
        <v>16</v>
      </c>
      <c r="J5" s="31">
        <f t="shared" si="3"/>
        <v>13.596</v>
      </c>
      <c r="K5" s="12">
        <f t="shared" ref="K3:K8" si="5">D5*0.12</f>
        <v>16.3152</v>
      </c>
      <c r="L5" s="32">
        <v>106</v>
      </c>
      <c r="M5" s="33">
        <f t="shared" si="4"/>
        <v>265</v>
      </c>
      <c r="N5" s="34"/>
    </row>
    <row r="6" ht="26" customHeight="1" spans="1:14">
      <c r="A6" s="9">
        <v>5</v>
      </c>
      <c r="B6" s="10" t="s">
        <v>18</v>
      </c>
      <c r="C6" s="11">
        <v>3941</v>
      </c>
      <c r="D6" s="12">
        <f t="shared" si="0"/>
        <v>78.82</v>
      </c>
      <c r="E6" s="13">
        <v>1649</v>
      </c>
      <c r="F6" s="14">
        <v>19</v>
      </c>
      <c r="G6" s="11">
        <f t="shared" si="1"/>
        <v>38</v>
      </c>
      <c r="H6" s="15">
        <v>4</v>
      </c>
      <c r="I6" s="12">
        <f t="shared" si="2"/>
        <v>8</v>
      </c>
      <c r="J6" s="31">
        <f t="shared" si="3"/>
        <v>7.882</v>
      </c>
      <c r="K6" s="12">
        <f t="shared" si="5"/>
        <v>9.4584</v>
      </c>
      <c r="L6" s="32">
        <v>79</v>
      </c>
      <c r="M6" s="33">
        <f t="shared" si="4"/>
        <v>197.5</v>
      </c>
      <c r="N6" s="34"/>
    </row>
    <row r="7" ht="26" customHeight="1" spans="1:14">
      <c r="A7" s="9">
        <v>6</v>
      </c>
      <c r="B7" s="10" t="s">
        <v>19</v>
      </c>
      <c r="C7" s="11">
        <v>2950</v>
      </c>
      <c r="D7" s="12">
        <f t="shared" si="0"/>
        <v>59</v>
      </c>
      <c r="E7" s="13">
        <v>727</v>
      </c>
      <c r="F7" s="14">
        <v>14</v>
      </c>
      <c r="G7" s="11">
        <f t="shared" si="1"/>
        <v>28</v>
      </c>
      <c r="H7" s="15">
        <v>3</v>
      </c>
      <c r="I7" s="12">
        <f t="shared" si="2"/>
        <v>6</v>
      </c>
      <c r="J7" s="31">
        <f t="shared" si="3"/>
        <v>5.9</v>
      </c>
      <c r="K7" s="12">
        <f t="shared" si="5"/>
        <v>7.08</v>
      </c>
      <c r="L7" s="32">
        <v>35</v>
      </c>
      <c r="M7" s="33">
        <f t="shared" si="4"/>
        <v>87.5</v>
      </c>
      <c r="N7" s="34"/>
    </row>
    <row r="8" ht="26" customHeight="1" spans="1:14">
      <c r="A8" s="9">
        <v>7</v>
      </c>
      <c r="B8" s="10" t="s">
        <v>20</v>
      </c>
      <c r="C8" s="16">
        <v>3775</v>
      </c>
      <c r="D8" s="12">
        <f t="shared" si="0"/>
        <v>75.5</v>
      </c>
      <c r="E8" s="13">
        <v>1246</v>
      </c>
      <c r="F8" s="14">
        <v>18</v>
      </c>
      <c r="G8" s="11">
        <f t="shared" si="1"/>
        <v>36</v>
      </c>
      <c r="H8" s="17">
        <v>4</v>
      </c>
      <c r="I8" s="12">
        <f t="shared" si="2"/>
        <v>8</v>
      </c>
      <c r="J8" s="31">
        <f t="shared" si="3"/>
        <v>7.55</v>
      </c>
      <c r="K8" s="12">
        <v>10</v>
      </c>
      <c r="L8" s="32">
        <v>60</v>
      </c>
      <c r="M8" s="33">
        <f t="shared" si="4"/>
        <v>150</v>
      </c>
      <c r="N8" s="34"/>
    </row>
    <row r="9" ht="26" customHeight="1" spans="1:14">
      <c r="A9" s="9">
        <v>8</v>
      </c>
      <c r="B9" s="10" t="s">
        <v>21</v>
      </c>
      <c r="C9" s="18"/>
      <c r="D9" s="18"/>
      <c r="E9" s="18"/>
      <c r="F9" s="19">
        <v>0</v>
      </c>
      <c r="G9" s="20">
        <v>0</v>
      </c>
      <c r="H9" s="17">
        <v>2</v>
      </c>
      <c r="I9" s="33">
        <v>4</v>
      </c>
      <c r="J9" s="31">
        <f t="shared" si="3"/>
        <v>0</v>
      </c>
      <c r="K9" s="9">
        <v>0</v>
      </c>
      <c r="L9" s="32">
        <v>12</v>
      </c>
      <c r="M9" s="33">
        <f t="shared" si="4"/>
        <v>30</v>
      </c>
      <c r="N9" s="35"/>
    </row>
    <row r="10" ht="26" customHeight="1" spans="1:14">
      <c r="A10" s="9">
        <v>9</v>
      </c>
      <c r="B10" s="10" t="s">
        <v>22</v>
      </c>
      <c r="C10" s="18"/>
      <c r="D10" s="18"/>
      <c r="E10" s="18"/>
      <c r="F10" s="19">
        <v>0</v>
      </c>
      <c r="G10" s="20">
        <v>0</v>
      </c>
      <c r="H10" s="17">
        <v>1</v>
      </c>
      <c r="I10" s="33">
        <v>2</v>
      </c>
      <c r="J10" s="31">
        <f t="shared" si="3"/>
        <v>0</v>
      </c>
      <c r="K10" s="9">
        <v>0</v>
      </c>
      <c r="L10" s="32">
        <v>5</v>
      </c>
      <c r="M10" s="33">
        <f t="shared" si="4"/>
        <v>12.5</v>
      </c>
      <c r="N10" s="36"/>
    </row>
    <row r="11" ht="26" customHeight="1" spans="1:14">
      <c r="A11" s="21">
        <v>10</v>
      </c>
      <c r="B11" s="21" t="s">
        <v>23</v>
      </c>
      <c r="C11" s="22">
        <f>SUM(C3:C8)</f>
        <v>25685</v>
      </c>
      <c r="D11" s="23">
        <f>D3+D4+D5+D6+D7+D8</f>
        <v>513.7</v>
      </c>
      <c r="E11" s="22">
        <f>SUM(E3:E8)</f>
        <v>8675</v>
      </c>
      <c r="F11" s="23">
        <f>SUM(F3:F10)</f>
        <v>124</v>
      </c>
      <c r="G11" s="23">
        <f>SUM(G3:G10)</f>
        <v>248</v>
      </c>
      <c r="H11" s="23">
        <f>SUM(H3:H10)</f>
        <v>31</v>
      </c>
      <c r="I11" s="23">
        <f>SUM(I3:I10)</f>
        <v>62</v>
      </c>
      <c r="J11" s="23">
        <v>52</v>
      </c>
      <c r="K11" s="23">
        <v>62</v>
      </c>
      <c r="L11" s="37">
        <f>SUM(L3:L10)</f>
        <v>434</v>
      </c>
      <c r="M11" s="37">
        <f>SUM(M3:M10)</f>
        <v>1085</v>
      </c>
      <c r="N11" s="34"/>
    </row>
    <row r="12" ht="124" customHeight="1" spans="1:14">
      <c r="A12" s="24" t="s">
        <v>24</v>
      </c>
      <c r="B12" s="25"/>
      <c r="C12" s="25"/>
      <c r="D12" s="25"/>
      <c r="E12" s="25"/>
      <c r="F12" s="26"/>
      <c r="G12" s="26"/>
      <c r="H12" s="26"/>
      <c r="I12" s="38"/>
      <c r="J12" s="26"/>
      <c r="K12" s="26"/>
      <c r="L12" s="26"/>
      <c r="M12" s="26"/>
      <c r="N12" s="39"/>
    </row>
  </sheetData>
  <mergeCells count="3">
    <mergeCell ref="A1:N1"/>
    <mergeCell ref="A12:N12"/>
    <mergeCell ref="C9:E10"/>
  </mergeCells>
  <pageMargins left="0.75" right="0.75" top="1" bottom="1" header="0.5" footer="0.5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李致瑶</dc:creator>
  <cp:lastModifiedBy>李致瑶</cp:lastModifiedBy>
  <dcterms:created xsi:type="dcterms:W3CDTF">2023-02-14T08:29:00Z</dcterms:created>
  <dcterms:modified xsi:type="dcterms:W3CDTF">2024-03-01T09:03:34Z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484C028559CD4284AB49053142F32B1E</vt:lpwstr>
  </property>
  <property fmtid="{D5CDD505-2E9C-101B-9397-08002B2CF9AE}" pid="3" name="KSOProductBuildVer">
    <vt:lpwstr>2052-12.1.0.16388</vt:lpwstr>
  </property>
</Properties>
</file>